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Data\SZIF\PO\VZ\SAP Licence\"/>
    </mc:Choice>
  </mc:AlternateContent>
  <bookViews>
    <workbookView xWindow="-120" yWindow="-120" windowWidth="29040" windowHeight="15840"/>
  </bookViews>
  <sheets>
    <sheet name="Nabidkova ce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23" i="1" l="1"/>
  <c r="J21" i="1"/>
  <c r="J17" i="1"/>
  <c r="J15" i="1"/>
  <c r="J19" i="1"/>
  <c r="F5" i="1" l="1"/>
  <c r="F6" i="1"/>
  <c r="F7" i="1"/>
  <c r="F4" i="1"/>
  <c r="B13" i="1" l="1"/>
  <c r="B14" i="1" l="1"/>
  <c r="B22" i="1"/>
  <c r="H21" i="1" s="1"/>
  <c r="B24" i="1"/>
  <c r="H23" i="1" s="1"/>
  <c r="B20" i="1"/>
  <c r="H19" i="1" s="1"/>
  <c r="B18" i="1"/>
  <c r="H17" i="1" s="1"/>
  <c r="B16" i="1"/>
  <c r="H15" i="1" s="1"/>
  <c r="H25" i="1" l="1"/>
  <c r="B27" i="1" s="1"/>
</calcChain>
</file>

<file path=xl/sharedStrings.xml><?xml version="1.0" encoding="utf-8"?>
<sst xmlns="http://schemas.openxmlformats.org/spreadsheetml/2006/main" count="57" uniqueCount="51">
  <si>
    <t>PŘÍLOHA Č. 5 ZADÁVACÍ DOKUMENTACE – FORMULÁŘ PRO STANOVENÍ NABÍDKOVÉ CENY</t>
  </si>
  <si>
    <t>SAP BusinessObjects Enterprise (user)</t>
  </si>
  <si>
    <t>User</t>
  </si>
  <si>
    <t>SAP BusinessObjects Enterprise (CS)</t>
  </si>
  <si>
    <t>10 Concurrent sessions</t>
  </si>
  <si>
    <t>SAP HANA, Database Edition for SAP BW</t>
  </si>
  <si>
    <t>GB (64 GB in block)</t>
  </si>
  <si>
    <t>mySAP Public Sector Records Management</t>
  </si>
  <si>
    <t>Licensed Named Users</t>
  </si>
  <si>
    <t>SW Produkt</t>
  </si>
  <si>
    <t xml:space="preserve">Licenční metrika </t>
  </si>
  <si>
    <t>Počet licencí</t>
  </si>
  <si>
    <t>Celkové licenční poplatky</t>
  </si>
  <si>
    <t>Oracle DB pro položku 7002407</t>
  </si>
  <si>
    <t>Kalkulovaná cena Oracle DB  pro položku 7002407</t>
  </si>
  <si>
    <t>Materiálové číslo #</t>
  </si>
  <si>
    <t>Hodnota bez DPH</t>
  </si>
  <si>
    <t>Ukončení práva užití  k SAP sw k 31. 3. 2022 v rámci on-premise extension policy:</t>
  </si>
  <si>
    <t>Rozšíření práva užití k SAP sw od 31. 3. 2022:</t>
  </si>
  <si>
    <t>Snížení hodnoty základu pro výpočet údržby na základě licenčních podmínek výrobce</t>
  </si>
  <si>
    <t>Navýšení roční hodnoty poplatku za maintenance v rámci Enterprise support</t>
  </si>
  <si>
    <t xml:space="preserve">CELKOVÁ NABÍDKOVÁ CENA </t>
  </si>
  <si>
    <t>(celková cena hodnoty rozšíření práva užití s kalkulací změny poplatku za údržbu po dobu 48 měsíců)</t>
  </si>
  <si>
    <t xml:space="preserve">Účastník zadávacího řízení vyplní pouze SVĚTLE MODŘE podbarvené buňky, obsah a vzorce ostatních buňek není oprávněn upravovat.	</t>
  </si>
  <si>
    <t>Instrukce/informace k jednotlivým položkám</t>
  </si>
  <si>
    <t>V položce Hodnota rozšíření práva užití (licence) je kalkulována celková cena za rozšíření práva užití pro položky požadovaných SW produktů s dopočtem poplatku za Oracle DB.</t>
  </si>
  <si>
    <t>V položce Navýšení roční hodnoty poplatku za maintenance je kalkulována změna maintenance bez uplatnění on-premisee extension policy.</t>
  </si>
  <si>
    <t>Nabídková jednotková cena bez DPH</t>
  </si>
  <si>
    <t>Poznámka</t>
  </si>
  <si>
    <t>Uchazeč na základě svého oprávnění poskytovat licence SW produktů na území ČR ověří u výrobce SW stávající podmínky možného uplatnění on-premise extension Výrobce s ohledem na rozsah licencí uvedených v těle Zadávací dokumentace - kapitola 2.3 c) uvolněných ze strany Zadavatele pro tuto politiku výrobce.</t>
  </si>
  <si>
    <t>Hodnota rozšíření práva užití (licence) = Zvýšení hodnoty základu pro výpočet údržby na základě rozšíření práva užití</t>
  </si>
  <si>
    <t>Uchazeč ověří hodnotu roční maintenance (procentní hodnota) v souladu s podmínkami výrobce pro zajištění úrovně Enterprise support ze strany výrobce Zadavateli.</t>
  </si>
  <si>
    <t>Kalkulovaná maintenance pro rozšíření práva užití v rámci Enterprise support (2022) %</t>
  </si>
  <si>
    <t>Kalkulovaná maintenance pro rozšíření práva užití v rámci Enterprise support (2022) Kč</t>
  </si>
  <si>
    <t>Kalkulovaná maintenance pro rozšíření práva užití v rámci Enterprise support (2023) %</t>
  </si>
  <si>
    <t>Kalkulovaná maintenance pro rozšíření práva užití v rámci Enterprise support (2023) Kč</t>
  </si>
  <si>
    <t>Kalkulovaná maintenance pro rozšíření práva užití v rámci Enterprise support (2024) %</t>
  </si>
  <si>
    <t>Kalkulovaná maintenance pro rozšíření práva užití v rámci Enterprise support (2024) Kč</t>
  </si>
  <si>
    <t>Kalkulovaná maintenance pro rozšíření práva užití v rámci Enterprise support (2025) %</t>
  </si>
  <si>
    <t>Kalkulovaná maintenance pro rozšíření práva užití v rámci Enterprise support (2025) Kč</t>
  </si>
  <si>
    <t>Kalkulovaná maintenance pro rozšíření práva užití v rámci Enterprise support (2026) %</t>
  </si>
  <si>
    <t>Kalkulovaná maintenance pro rozšíření práva užití v rámci Enterprise support (2026) Kč</t>
  </si>
  <si>
    <t>Snížení roční hodnoty poplatku za Enterprise Support</t>
  </si>
  <si>
    <t>Hodnota snížení poplatku za Enterprise Support (2022) Kč</t>
  </si>
  <si>
    <t>Hodnota snížení poplatku za Enterprise Support (2023) Kč</t>
  </si>
  <si>
    <t>Hodnota snížení poplatku za Enterprise Support (2024) Kč</t>
  </si>
  <si>
    <t>Hodnota snížení poplatku za Enterprise Support (2025) Kč</t>
  </si>
  <si>
    <t>Hodnota snížení poplatku za Enterprise Support (2026) Kč</t>
  </si>
  <si>
    <t>9 měsíců</t>
  </si>
  <si>
    <t>3 měsíce</t>
  </si>
  <si>
    <t>Změna (cena po Extension Policy) Enterprise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</si>
</sst>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\ &quot;CZK&quot;"/>
    <numFmt numFmtId="166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97">
    <xf numFmtId="0" fontId="0" fillId="0" borderId="0" xfId="0"/>
    <xf numFmtId="44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4" borderId="9" xfId="0" applyNumberFormat="1" applyFont="1" applyFill="1" applyBorder="1" applyAlignment="1" applyProtection="1">
      <alignment horizontal="center" vertical="center" wrapText="1"/>
      <protection locked="0"/>
    </xf>
    <xf numFmtId="44" fontId="0" fillId="4" borderId="4" xfId="0" applyNumberFormat="1" applyFill="1" applyBorder="1" applyProtection="1">
      <protection locked="0"/>
    </xf>
    <xf numFmtId="10" fontId="0" fillId="4" borderId="4" xfId="0" applyNumberFormat="1" applyFill="1" applyBorder="1" applyProtection="1">
      <protection locked="0"/>
    </xf>
    <xf numFmtId="10" fontId="0" fillId="4" borderId="13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center" vertical="center"/>
      <protection locked="0"/>
    </xf>
    <xf numFmtId="44" fontId="0" fillId="0" borderId="4" xfId="0" applyNumberFormat="1" applyBorder="1" applyProtection="1"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3" fontId="3" fillId="0" borderId="8" xfId="0" applyNumberFormat="1" applyFont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Protection="1">
      <protection locked="0"/>
    </xf>
    <xf numFmtId="0" fontId="6" fillId="5" borderId="15" xfId="0" applyFont="1" applyFill="1" applyBorder="1" applyProtection="1"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6" fillId="0" borderId="11" xfId="0" applyFont="1" applyBorder="1" applyProtection="1"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16" xfId="0" applyFont="1" applyBorder="1" applyProtection="1">
      <protection locked="0"/>
    </xf>
    <xf numFmtId="0" fontId="6" fillId="0" borderId="10" xfId="0" applyFont="1" applyBorder="1" applyProtection="1">
      <protection locked="0"/>
    </xf>
    <xf numFmtId="0" fontId="7" fillId="0" borderId="19" xfId="0" applyFont="1" applyFill="1" applyBorder="1" applyAlignment="1" applyProtection="1">
      <alignment wrapText="1"/>
      <protection locked="0"/>
    </xf>
    <xf numFmtId="44" fontId="0" fillId="0" borderId="20" xfId="0" applyNumberFormat="1" applyBorder="1" applyProtection="1">
      <protection locked="0"/>
    </xf>
    <xf numFmtId="44" fontId="0" fillId="0" borderId="0" xfId="0" applyNumberFormat="1" applyProtection="1"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6" fillId="0" borderId="12" xfId="0" applyFont="1" applyBorder="1" applyAlignment="1" applyProtection="1">
      <alignment wrapText="1"/>
      <protection locked="0"/>
    </xf>
    <xf numFmtId="44" fontId="0" fillId="0" borderId="13" xfId="0" applyNumberFormat="1" applyFill="1" applyBorder="1" applyProtection="1">
      <protection locked="0"/>
    </xf>
    <xf numFmtId="166" fontId="0" fillId="0" borderId="13" xfId="3" applyNumberFormat="1" applyFont="1" applyFill="1" applyBorder="1" applyAlignment="1" applyProtection="1">
      <alignment horizontal="center"/>
      <protection locked="0"/>
    </xf>
    <xf numFmtId="44" fontId="6" fillId="0" borderId="9" xfId="0" applyNumberFormat="1" applyFont="1" applyBorder="1" applyAlignment="1" applyProtection="1">
      <protection locked="0"/>
    </xf>
    <xf numFmtId="166" fontId="7" fillId="0" borderId="0" xfId="0" applyNumberFormat="1" applyFont="1" applyProtection="1">
      <protection locked="0"/>
    </xf>
    <xf numFmtId="166" fontId="7" fillId="0" borderId="20" xfId="0" applyNumberFormat="1" applyFont="1" applyBorder="1" applyProtection="1">
      <protection locked="0"/>
    </xf>
    <xf numFmtId="166" fontId="7" fillId="0" borderId="13" xfId="3" applyNumberFormat="1" applyFont="1" applyBorder="1" applyAlignment="1" applyProtection="1">
      <protection locked="0"/>
    </xf>
    <xf numFmtId="0" fontId="6" fillId="0" borderId="25" xfId="0" applyFont="1" applyBorder="1" applyAlignment="1" applyProtection="1">
      <protection locked="0"/>
    </xf>
    <xf numFmtId="166" fontId="0" fillId="0" borderId="9" xfId="3" applyNumberFormat="1" applyFont="1" applyFill="1" applyBorder="1" applyAlignment="1" applyProtection="1">
      <alignment horizontal="center"/>
      <protection locked="0"/>
    </xf>
    <xf numFmtId="0" fontId="11" fillId="6" borderId="38" xfId="0" applyFont="1" applyFill="1" applyBorder="1" applyAlignment="1" applyProtection="1">
      <alignment horizontal="center" wrapText="1"/>
      <protection locked="0"/>
    </xf>
    <xf numFmtId="0" fontId="11" fillId="6" borderId="39" xfId="0" applyFont="1" applyFill="1" applyBorder="1" applyAlignment="1" applyProtection="1">
      <alignment horizontal="center" wrapText="1"/>
      <protection locked="0"/>
    </xf>
    <xf numFmtId="165" fontId="6" fillId="0" borderId="7" xfId="0" applyNumberFormat="1" applyFont="1" applyBorder="1" applyAlignment="1" applyProtection="1">
      <alignment horizontal="center" wrapText="1"/>
      <protection locked="0"/>
    </xf>
    <xf numFmtId="165" fontId="6" fillId="0" borderId="8" xfId="0" applyNumberFormat="1" applyFont="1" applyBorder="1" applyAlignment="1" applyProtection="1">
      <alignment horizontal="center" wrapText="1"/>
      <protection locked="0"/>
    </xf>
    <xf numFmtId="165" fontId="6" fillId="0" borderId="9" xfId="0" applyNumberFormat="1" applyFont="1" applyBorder="1" applyAlignment="1" applyProtection="1">
      <alignment horizontal="center" wrapText="1"/>
      <protection locked="0"/>
    </xf>
    <xf numFmtId="166" fontId="0" fillId="0" borderId="38" xfId="0" applyNumberFormat="1" applyBorder="1" applyAlignment="1" applyProtection="1">
      <alignment horizontal="center"/>
      <protection locked="0"/>
    </xf>
    <xf numFmtId="166" fontId="0" fillId="0" borderId="39" xfId="0" applyNumberForma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 wrapText="1"/>
      <protection locked="0"/>
    </xf>
    <xf numFmtId="0" fontId="0" fillId="0" borderId="36" xfId="0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5" fontId="6" fillId="0" borderId="22" xfId="0" applyNumberFormat="1" applyFont="1" applyBorder="1" applyAlignment="1" applyProtection="1">
      <alignment horizontal="center" vertical="center" wrapText="1"/>
      <protection locked="0"/>
    </xf>
    <xf numFmtId="165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23" xfId="0" applyNumberFormat="1" applyFont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Border="1" applyAlignment="1" applyProtection="1">
      <alignment horizontal="center" vertical="center" wrapText="1"/>
      <protection locked="0"/>
    </xf>
    <xf numFmtId="165" fontId="6" fillId="0" borderId="40" xfId="0" applyNumberFormat="1" applyFont="1" applyBorder="1" applyAlignment="1" applyProtection="1">
      <alignment horizontal="center" vertical="center" wrapText="1"/>
      <protection locked="0"/>
    </xf>
    <xf numFmtId="165" fontId="6" fillId="0" borderId="41" xfId="0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0" borderId="42" xfId="0" applyBorder="1" applyAlignment="1" applyProtection="1">
      <alignment horizontal="left" vertical="center" wrapText="1"/>
      <protection locked="0"/>
    </xf>
    <xf numFmtId="166" fontId="0" fillId="0" borderId="26" xfId="3" applyNumberFormat="1" applyFont="1" applyBorder="1" applyAlignment="1" applyProtection="1">
      <alignment horizontal="center"/>
      <protection locked="0"/>
    </xf>
    <xf numFmtId="166" fontId="0" fillId="0" borderId="27" xfId="3" applyNumberFormat="1" applyFont="1" applyBorder="1" applyAlignment="1" applyProtection="1">
      <alignment horizontal="center"/>
      <protection locked="0"/>
    </xf>
    <xf numFmtId="166" fontId="0" fillId="0" borderId="14" xfId="3" applyNumberFormat="1" applyFont="1" applyBorder="1" applyAlignment="1" applyProtection="1">
      <alignment horizontal="center"/>
      <protection locked="0"/>
    </xf>
    <xf numFmtId="166" fontId="0" fillId="0" borderId="43" xfId="3" applyNumberFormat="1" applyFont="1" applyBorder="1" applyAlignment="1" applyProtection="1">
      <alignment horizontal="center"/>
      <protection locked="0"/>
    </xf>
    <xf numFmtId="165" fontId="6" fillId="5" borderId="5" xfId="0" applyNumberFormat="1" applyFont="1" applyFill="1" applyBorder="1" applyAlignment="1" applyProtection="1">
      <alignment horizontal="center"/>
      <protection locked="0"/>
    </xf>
    <xf numFmtId="165" fontId="6" fillId="5" borderId="1" xfId="0" applyNumberFormat="1" applyFont="1" applyFill="1" applyBorder="1" applyAlignment="1" applyProtection="1">
      <alignment horizontal="center"/>
      <protection locked="0"/>
    </xf>
    <xf numFmtId="165" fontId="6" fillId="5" borderId="2" xfId="0" applyNumberFormat="1" applyFont="1" applyFill="1" applyBorder="1" applyAlignment="1" applyProtection="1">
      <alignment horizontal="center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14" xfId="0" applyNumberFormat="1" applyFont="1" applyBorder="1" applyAlignment="1" applyProtection="1">
      <alignment horizontal="center" vertical="center" wrapText="1"/>
      <protection locked="0"/>
    </xf>
    <xf numFmtId="165" fontId="6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5" fontId="6" fillId="0" borderId="20" xfId="0" applyNumberFormat="1" applyFont="1" applyBorder="1" applyAlignment="1" applyProtection="1">
      <alignment horizontal="center" wrapText="1"/>
      <protection locked="0"/>
    </xf>
    <xf numFmtId="165" fontId="6" fillId="0" borderId="21" xfId="0" applyNumberFormat="1" applyFont="1" applyBorder="1" applyAlignment="1" applyProtection="1">
      <alignment horizontal="center" wrapText="1"/>
      <protection locked="0"/>
    </xf>
    <xf numFmtId="165" fontId="6" fillId="0" borderId="1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165" fontId="6" fillId="0" borderId="18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</cellXfs>
  <cellStyles count="4">
    <cellStyle name="Čárka" xfId="3" builtinId="3"/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9" zoomScale="80" zoomScaleNormal="80" workbookViewId="0">
      <selection activeCell="H13" sqref="H13:H14"/>
    </sheetView>
  </sheetViews>
  <sheetFormatPr defaultRowHeight="15" x14ac:dyDescent="0.25"/>
  <cols>
    <col min="1" max="1" width="44.85546875" style="6" customWidth="1"/>
    <col min="2" max="2" width="27.7109375" style="6" customWidth="1"/>
    <col min="3" max="3" width="17.28515625" style="6" customWidth="1"/>
    <col min="4" max="4" width="18.28515625" style="6" customWidth="1"/>
    <col min="5" max="5" width="17" style="6" customWidth="1"/>
    <col min="6" max="6" width="17.28515625" style="6" customWidth="1"/>
    <col min="7" max="7" width="20.5703125" style="6" customWidth="1"/>
    <col min="8" max="8" width="19.42578125" style="6" customWidth="1"/>
    <col min="9" max="9" width="44.85546875" style="6" customWidth="1"/>
    <col min="10" max="10" width="27.7109375" style="6" customWidth="1"/>
    <col min="11" max="11" width="17.28515625" style="6" customWidth="1"/>
    <col min="12" max="12" width="18.28515625" style="6" customWidth="1"/>
    <col min="13" max="13" width="17" style="6" customWidth="1"/>
    <col min="14" max="14" width="17.28515625" style="6" customWidth="1"/>
    <col min="15" max="15" width="20.5703125" style="6" customWidth="1"/>
    <col min="16" max="16384" width="9.140625" style="6"/>
  </cols>
  <sheetData>
    <row r="1" spans="1:15" x14ac:dyDescent="0.25">
      <c r="A1" s="96" t="s">
        <v>0</v>
      </c>
      <c r="B1" s="96"/>
      <c r="C1" s="96"/>
      <c r="D1" s="96"/>
      <c r="E1" s="96"/>
      <c r="F1" s="96"/>
    </row>
    <row r="2" spans="1:15" ht="15.75" thickBot="1" x14ac:dyDescent="0.3"/>
    <row r="3" spans="1:15" ht="45" x14ac:dyDescent="0.25">
      <c r="A3" s="7" t="s">
        <v>15</v>
      </c>
      <c r="B3" s="8" t="s">
        <v>9</v>
      </c>
      <c r="C3" s="8" t="s">
        <v>10</v>
      </c>
      <c r="D3" s="8" t="s">
        <v>11</v>
      </c>
      <c r="E3" s="8" t="s">
        <v>27</v>
      </c>
      <c r="F3" s="8" t="s">
        <v>12</v>
      </c>
      <c r="G3" s="9" t="s">
        <v>14</v>
      </c>
    </row>
    <row r="4" spans="1:15" ht="30" x14ac:dyDescent="0.25">
      <c r="A4" s="10">
        <v>7020023</v>
      </c>
      <c r="B4" s="11" t="s">
        <v>1</v>
      </c>
      <c r="C4" s="12" t="s">
        <v>2</v>
      </c>
      <c r="D4" s="12">
        <v>10</v>
      </c>
      <c r="E4" s="1"/>
      <c r="F4" s="13">
        <f>E4*D4</f>
        <v>0</v>
      </c>
      <c r="G4" s="14"/>
    </row>
    <row r="5" spans="1:15" ht="30" x14ac:dyDescent="0.25">
      <c r="A5" s="10">
        <v>7020024</v>
      </c>
      <c r="B5" s="11" t="s">
        <v>3</v>
      </c>
      <c r="C5" s="12" t="s">
        <v>4</v>
      </c>
      <c r="D5" s="12">
        <v>1</v>
      </c>
      <c r="E5" s="1"/>
      <c r="F5" s="13">
        <f t="shared" ref="F5:F7" si="0">E5*D5</f>
        <v>0</v>
      </c>
      <c r="G5" s="14"/>
    </row>
    <row r="6" spans="1:15" ht="30" x14ac:dyDescent="0.25">
      <c r="A6" s="10">
        <v>7011585</v>
      </c>
      <c r="B6" s="11" t="s">
        <v>5</v>
      </c>
      <c r="C6" s="12" t="s">
        <v>6</v>
      </c>
      <c r="D6" s="12">
        <v>2</v>
      </c>
      <c r="E6" s="1"/>
      <c r="F6" s="13">
        <f t="shared" si="0"/>
        <v>0</v>
      </c>
      <c r="G6" s="14"/>
    </row>
    <row r="7" spans="1:15" ht="30" x14ac:dyDescent="0.25">
      <c r="A7" s="10">
        <v>7002407</v>
      </c>
      <c r="B7" s="11" t="s">
        <v>7</v>
      </c>
      <c r="C7" s="12" t="s">
        <v>8</v>
      </c>
      <c r="D7" s="12">
        <v>140</v>
      </c>
      <c r="E7" s="1"/>
      <c r="F7" s="13">
        <f t="shared" si="0"/>
        <v>0</v>
      </c>
      <c r="G7" s="14"/>
    </row>
    <row r="8" spans="1:15" ht="30.75" thickBot="1" x14ac:dyDescent="0.3">
      <c r="A8" s="15">
        <v>7001156</v>
      </c>
      <c r="B8" s="16" t="s">
        <v>13</v>
      </c>
      <c r="C8" s="17"/>
      <c r="D8" s="18"/>
      <c r="E8" s="19"/>
      <c r="F8" s="20"/>
      <c r="G8" s="2"/>
    </row>
    <row r="10" spans="1:15" ht="15.75" thickBot="1" x14ac:dyDescent="0.3"/>
    <row r="11" spans="1:15" ht="35.25" customHeight="1" thickBot="1" x14ac:dyDescent="0.3">
      <c r="A11" s="7"/>
      <c r="B11" s="9" t="s">
        <v>16</v>
      </c>
      <c r="C11" s="9" t="s">
        <v>28</v>
      </c>
      <c r="D11" s="57" t="s">
        <v>24</v>
      </c>
      <c r="E11" s="58"/>
      <c r="F11" s="58"/>
      <c r="G11" s="59"/>
      <c r="H11" s="41" t="s">
        <v>50</v>
      </c>
      <c r="I11" s="7"/>
      <c r="J11" s="9" t="s">
        <v>16</v>
      </c>
      <c r="K11" s="9" t="s">
        <v>28</v>
      </c>
      <c r="L11" s="57" t="s">
        <v>24</v>
      </c>
      <c r="M11" s="58"/>
      <c r="N11" s="58"/>
      <c r="O11" s="59"/>
    </row>
    <row r="12" spans="1:15" ht="30" customHeight="1" thickBot="1" x14ac:dyDescent="0.3">
      <c r="A12" s="7" t="s">
        <v>18</v>
      </c>
      <c r="B12" s="9"/>
      <c r="C12" s="21"/>
      <c r="D12" s="74"/>
      <c r="E12" s="75"/>
      <c r="F12" s="75"/>
      <c r="G12" s="76"/>
      <c r="H12" s="42"/>
      <c r="I12" s="7" t="s">
        <v>17</v>
      </c>
      <c r="J12" s="9"/>
      <c r="K12" s="21"/>
      <c r="L12" s="74"/>
      <c r="M12" s="75"/>
      <c r="N12" s="75"/>
      <c r="O12" s="76"/>
    </row>
    <row r="13" spans="1:15" ht="45.75" customHeight="1" x14ac:dyDescent="0.35">
      <c r="A13" s="32" t="s">
        <v>30</v>
      </c>
      <c r="B13" s="38">
        <f>SUM(F4:F7)+G8</f>
        <v>0</v>
      </c>
      <c r="C13" s="39"/>
      <c r="D13" s="93" t="s">
        <v>25</v>
      </c>
      <c r="E13" s="94"/>
      <c r="F13" s="94"/>
      <c r="G13" s="95"/>
      <c r="H13" s="46"/>
      <c r="I13" s="22" t="s">
        <v>19</v>
      </c>
      <c r="J13" s="3"/>
      <c r="K13" s="23"/>
      <c r="L13" s="77" t="s">
        <v>29</v>
      </c>
      <c r="M13" s="78"/>
      <c r="N13" s="78"/>
      <c r="O13" s="79"/>
    </row>
    <row r="14" spans="1:15" ht="30.75" customHeight="1" thickBot="1" x14ac:dyDescent="0.3">
      <c r="A14" s="24" t="s">
        <v>20</v>
      </c>
      <c r="B14" s="35">
        <f>B13*B15</f>
        <v>0</v>
      </c>
      <c r="C14" s="25"/>
      <c r="D14" s="43" t="s">
        <v>26</v>
      </c>
      <c r="E14" s="44"/>
      <c r="F14" s="44"/>
      <c r="G14" s="45"/>
      <c r="H14" s="47"/>
      <c r="I14" s="32" t="s">
        <v>42</v>
      </c>
      <c r="J14" s="33">
        <f>J13*0.22</f>
        <v>0</v>
      </c>
      <c r="K14" s="26"/>
      <c r="L14" s="80"/>
      <c r="M14" s="81"/>
      <c r="N14" s="81"/>
      <c r="O14" s="82"/>
    </row>
    <row r="15" spans="1:15" ht="30" x14ac:dyDescent="0.25">
      <c r="A15" s="22" t="s">
        <v>32</v>
      </c>
      <c r="B15" s="4"/>
      <c r="C15" s="23"/>
      <c r="D15" s="60" t="s">
        <v>31</v>
      </c>
      <c r="E15" s="61"/>
      <c r="F15" s="61"/>
      <c r="G15" s="61"/>
      <c r="H15" s="87">
        <f>B16-J15</f>
        <v>0</v>
      </c>
      <c r="I15" s="66" t="s">
        <v>43</v>
      </c>
      <c r="J15" s="70">
        <f>(J14/4)*3</f>
        <v>0</v>
      </c>
      <c r="K15" s="83" t="s">
        <v>48</v>
      </c>
      <c r="L15" s="48" t="s">
        <v>29</v>
      </c>
      <c r="M15" s="49"/>
      <c r="N15" s="49"/>
      <c r="O15" s="50"/>
    </row>
    <row r="16" spans="1:15" ht="30" x14ac:dyDescent="0.25">
      <c r="A16" s="22" t="s">
        <v>33</v>
      </c>
      <c r="B16" s="34">
        <f>(B13*B15/4)*3</f>
        <v>0</v>
      </c>
      <c r="C16" s="26" t="s">
        <v>48</v>
      </c>
      <c r="D16" s="62"/>
      <c r="E16" s="63"/>
      <c r="F16" s="63"/>
      <c r="G16" s="63"/>
      <c r="H16" s="88"/>
      <c r="I16" s="67"/>
      <c r="J16" s="71"/>
      <c r="K16" s="84"/>
      <c r="L16" s="51"/>
      <c r="M16" s="52"/>
      <c r="N16" s="52"/>
      <c r="O16" s="53"/>
    </row>
    <row r="17" spans="1:15" ht="30" x14ac:dyDescent="0.25">
      <c r="A17" s="22" t="s">
        <v>34</v>
      </c>
      <c r="B17" s="5"/>
      <c r="C17" s="26"/>
      <c r="D17" s="62"/>
      <c r="E17" s="63"/>
      <c r="F17" s="63"/>
      <c r="G17" s="63"/>
      <c r="H17" s="89">
        <f>B18-J17</f>
        <v>0</v>
      </c>
      <c r="I17" s="68" t="s">
        <v>44</v>
      </c>
      <c r="J17" s="72">
        <f>J14</f>
        <v>0</v>
      </c>
      <c r="K17" s="85"/>
      <c r="L17" s="51"/>
      <c r="M17" s="52"/>
      <c r="N17" s="52"/>
      <c r="O17" s="53"/>
    </row>
    <row r="18" spans="1:15" ht="30" x14ac:dyDescent="0.25">
      <c r="A18" s="22" t="s">
        <v>35</v>
      </c>
      <c r="B18" s="34">
        <f>B13*B17</f>
        <v>0</v>
      </c>
      <c r="C18" s="26"/>
      <c r="D18" s="62"/>
      <c r="E18" s="63"/>
      <c r="F18" s="63"/>
      <c r="G18" s="63"/>
      <c r="H18" s="88"/>
      <c r="I18" s="67"/>
      <c r="J18" s="71"/>
      <c r="K18" s="84"/>
      <c r="L18" s="51"/>
      <c r="M18" s="52"/>
      <c r="N18" s="52"/>
      <c r="O18" s="53"/>
    </row>
    <row r="19" spans="1:15" ht="30" x14ac:dyDescent="0.25">
      <c r="A19" s="22" t="s">
        <v>36</v>
      </c>
      <c r="B19" s="5"/>
      <c r="C19" s="26"/>
      <c r="D19" s="62"/>
      <c r="E19" s="63"/>
      <c r="F19" s="63"/>
      <c r="G19" s="63"/>
      <c r="H19" s="89">
        <f>B20-J19</f>
        <v>0</v>
      </c>
      <c r="I19" s="68" t="s">
        <v>45</v>
      </c>
      <c r="J19" s="72">
        <f>J14</f>
        <v>0</v>
      </c>
      <c r="K19" s="85"/>
      <c r="L19" s="51"/>
      <c r="M19" s="52"/>
      <c r="N19" s="52"/>
      <c r="O19" s="53"/>
    </row>
    <row r="20" spans="1:15" ht="30" x14ac:dyDescent="0.25">
      <c r="A20" s="22" t="s">
        <v>37</v>
      </c>
      <c r="B20" s="34">
        <f>B13*B19</f>
        <v>0</v>
      </c>
      <c r="C20" s="26"/>
      <c r="D20" s="62"/>
      <c r="E20" s="63"/>
      <c r="F20" s="63"/>
      <c r="G20" s="63"/>
      <c r="H20" s="88"/>
      <c r="I20" s="67"/>
      <c r="J20" s="71"/>
      <c r="K20" s="84"/>
      <c r="L20" s="51"/>
      <c r="M20" s="52"/>
      <c r="N20" s="52"/>
      <c r="O20" s="53"/>
    </row>
    <row r="21" spans="1:15" ht="30" x14ac:dyDescent="0.25">
      <c r="A21" s="22" t="s">
        <v>38</v>
      </c>
      <c r="B21" s="5"/>
      <c r="C21" s="26"/>
      <c r="D21" s="62"/>
      <c r="E21" s="63"/>
      <c r="F21" s="63"/>
      <c r="G21" s="63"/>
      <c r="H21" s="89">
        <f>B22-J21</f>
        <v>0</v>
      </c>
      <c r="I21" s="68" t="s">
        <v>46</v>
      </c>
      <c r="J21" s="72">
        <f>J14</f>
        <v>0</v>
      </c>
      <c r="K21" s="85"/>
      <c r="L21" s="51"/>
      <c r="M21" s="52"/>
      <c r="N21" s="52"/>
      <c r="O21" s="53"/>
    </row>
    <row r="22" spans="1:15" ht="30" x14ac:dyDescent="0.25">
      <c r="A22" s="22" t="s">
        <v>39</v>
      </c>
      <c r="B22" s="34">
        <f>B13*B21</f>
        <v>0</v>
      </c>
      <c r="C22" s="26"/>
      <c r="D22" s="62"/>
      <c r="E22" s="63"/>
      <c r="F22" s="63"/>
      <c r="G22" s="63"/>
      <c r="H22" s="88"/>
      <c r="I22" s="67"/>
      <c r="J22" s="71"/>
      <c r="K22" s="84"/>
      <c r="L22" s="51"/>
      <c r="M22" s="52"/>
      <c r="N22" s="52"/>
      <c r="O22" s="53"/>
    </row>
    <row r="23" spans="1:15" ht="30" x14ac:dyDescent="0.25">
      <c r="A23" s="22" t="s">
        <v>40</v>
      </c>
      <c r="B23" s="5"/>
      <c r="C23" s="26"/>
      <c r="D23" s="62"/>
      <c r="E23" s="63"/>
      <c r="F23" s="63"/>
      <c r="G23" s="63"/>
      <c r="H23" s="89">
        <f>B24-J23</f>
        <v>0</v>
      </c>
      <c r="I23" s="68" t="s">
        <v>47</v>
      </c>
      <c r="J23" s="72">
        <f>J14/4</f>
        <v>0</v>
      </c>
      <c r="K23" s="85" t="s">
        <v>49</v>
      </c>
      <c r="L23" s="51"/>
      <c r="M23" s="52"/>
      <c r="N23" s="52"/>
      <c r="O23" s="53"/>
    </row>
    <row r="24" spans="1:15" ht="30" customHeight="1" thickBot="1" x14ac:dyDescent="0.3">
      <c r="A24" s="24" t="s">
        <v>41</v>
      </c>
      <c r="B24" s="40">
        <f>(B13*B23)/4</f>
        <v>0</v>
      </c>
      <c r="C24" s="25" t="s">
        <v>49</v>
      </c>
      <c r="D24" s="64"/>
      <c r="E24" s="65"/>
      <c r="F24" s="65"/>
      <c r="G24" s="65"/>
      <c r="H24" s="90"/>
      <c r="I24" s="69"/>
      <c r="J24" s="73"/>
      <c r="K24" s="86"/>
      <c r="L24" s="54"/>
      <c r="M24" s="55"/>
      <c r="N24" s="55"/>
      <c r="O24" s="56"/>
    </row>
    <row r="25" spans="1:15" ht="27" customHeight="1" x14ac:dyDescent="0.35">
      <c r="H25" s="36">
        <f>SUM(H15:H24)</f>
        <v>0</v>
      </c>
    </row>
    <row r="26" spans="1:15" ht="30.75" customHeight="1" thickBot="1" x14ac:dyDescent="0.3"/>
    <row r="27" spans="1:15" ht="38.25" customHeight="1" thickBot="1" x14ac:dyDescent="0.4">
      <c r="A27" s="27" t="s">
        <v>21</v>
      </c>
      <c r="B27" s="37">
        <f>B13+H25</f>
        <v>0</v>
      </c>
      <c r="C27" s="28"/>
      <c r="D27" s="91" t="s">
        <v>22</v>
      </c>
      <c r="E27" s="91"/>
      <c r="F27" s="91"/>
      <c r="G27" s="92"/>
    </row>
    <row r="28" spans="1:15" x14ac:dyDescent="0.25">
      <c r="C28" s="29"/>
    </row>
    <row r="30" spans="1:15" x14ac:dyDescent="0.25">
      <c r="A30" s="30" t="s">
        <v>23</v>
      </c>
      <c r="B30" s="31"/>
      <c r="C30" s="31"/>
      <c r="D30" s="31"/>
    </row>
  </sheetData>
  <mergeCells count="33">
    <mergeCell ref="D27:G27"/>
    <mergeCell ref="D11:G11"/>
    <mergeCell ref="D13:G13"/>
    <mergeCell ref="A1:F1"/>
    <mergeCell ref="D12:G12"/>
    <mergeCell ref="K21:K22"/>
    <mergeCell ref="K23:K24"/>
    <mergeCell ref="H15:H16"/>
    <mergeCell ref="H17:H18"/>
    <mergeCell ref="H19:H20"/>
    <mergeCell ref="H21:H22"/>
    <mergeCell ref="H23:H24"/>
    <mergeCell ref="L12:O12"/>
    <mergeCell ref="L13:O14"/>
    <mergeCell ref="K15:K16"/>
    <mergeCell ref="K17:K18"/>
    <mergeCell ref="K19:K20"/>
    <mergeCell ref="H11:H12"/>
    <mergeCell ref="D14:G14"/>
    <mergeCell ref="H13:H14"/>
    <mergeCell ref="L15:O24"/>
    <mergeCell ref="L11:O11"/>
    <mergeCell ref="D15:G24"/>
    <mergeCell ref="I15:I16"/>
    <mergeCell ref="I17:I18"/>
    <mergeCell ref="I19:I20"/>
    <mergeCell ref="I21:I22"/>
    <mergeCell ref="I23:I24"/>
    <mergeCell ref="J15:J16"/>
    <mergeCell ref="J17:J18"/>
    <mergeCell ref="J19:J20"/>
    <mergeCell ref="J21:J22"/>
    <mergeCell ref="J23:J24"/>
  </mergeCells>
  <pageMargins left="0.7" right="0.7" top="0.78740157499999996" bottom="0.78740157499999996" header="0.3" footer="0.3"/>
  <pageSetup paperSize="9" orientation="portrait" r:id="rId1"/>
  <ignoredErrors>
    <ignoredError sqref="B16 B18 B20 B24 B22 B13:B14 H15:H25 J14:J24 B2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66D662F789A84D9AAE86E6C869C6BF" ma:contentTypeVersion="6" ma:contentTypeDescription="Vytvoří nový dokument" ma:contentTypeScope="" ma:versionID="4f73b0d603149473f0d13833b2511d56">
  <xsd:schema xmlns:xsd="http://www.w3.org/2001/XMLSchema" xmlns:xs="http://www.w3.org/2001/XMLSchema" xmlns:p="http://schemas.microsoft.com/office/2006/metadata/properties" xmlns:ns2="1998c090-deb7-4cb5-858e-2fc3eb287208" targetNamespace="http://schemas.microsoft.com/office/2006/metadata/properties" ma:root="true" ma:fieldsID="c63644af723ba11932a801525e18fb7a" ns2:_="">
    <xsd:import namespace="1998c090-deb7-4cb5-858e-2fc3eb287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8c090-deb7-4cb5-858e-2fc3eb2872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C61FB6-7B4A-4BE2-9336-B7EFEA1C97A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998c090-deb7-4cb5-858e-2fc3eb287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4781D52-2261-410E-9E0B-42EEBF9872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A77C0-2737-422D-9048-7300995B6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98c090-deb7-4cb5-858e-2fc3eb287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Nabidkova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Mikešová</dc:creator>
  <cp:lastModifiedBy>Horský Ladislav Ing.</cp:lastModifiedBy>
  <dcterms:created xsi:type="dcterms:W3CDTF">2021-10-06T17:27:17Z</dcterms:created>
  <dcterms:modified xsi:type="dcterms:W3CDTF">2021-12-22T07:46:57Z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0x0101004766D662F789A84D9AAE86E6C869C6BF</vt:lpwstr>
  </property>
</Properties>
</file>